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0AFF93F1-90BE-448B-8AA9-7F1105B5B9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2025 " sheetId="4" r:id="rId1"/>
  </sheets>
  <definedNames>
    <definedName name="_xlnm.Print_Area" localSheetId="0">'Plantilla Ejecución 2025 '!$A$1:$G$124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G55" i="4"/>
  <c r="G51" i="4"/>
  <c r="G40" i="4"/>
  <c r="G35" i="4"/>
  <c r="G33" i="4"/>
  <c r="G32" i="4"/>
  <c r="G31" i="4"/>
  <c r="G30" i="4"/>
  <c r="G29" i="4"/>
  <c r="G27" i="4"/>
  <c r="G26" i="4"/>
  <c r="G25" i="4"/>
  <c r="G23" i="4"/>
  <c r="G22" i="4"/>
  <c r="G21" i="4"/>
  <c r="G20" i="4"/>
  <c r="G19" i="4"/>
  <c r="G18" i="4"/>
  <c r="G17" i="4"/>
  <c r="G16" i="4"/>
  <c r="G15" i="4"/>
  <c r="G13" i="4"/>
  <c r="G12" i="4"/>
  <c r="G11" i="4"/>
  <c r="G10" i="4"/>
  <c r="F34" i="4"/>
  <c r="F50" i="4"/>
  <c r="F94" i="4" s="1"/>
  <c r="F24" i="4"/>
  <c r="F14" i="4"/>
  <c r="F9" i="4"/>
  <c r="G92" i="4"/>
  <c r="E50" i="4"/>
  <c r="D50" i="4"/>
  <c r="E34" i="4"/>
  <c r="D34" i="4"/>
  <c r="G34" i="4" s="1"/>
  <c r="G28" i="4"/>
  <c r="E24" i="4"/>
  <c r="D24" i="4"/>
  <c r="G24" i="4" s="1"/>
  <c r="B24" i="4"/>
  <c r="E14" i="4"/>
  <c r="C14" i="4"/>
  <c r="B14" i="4"/>
  <c r="G14" i="4" s="1"/>
  <c r="E9" i="4"/>
  <c r="D9" i="4"/>
  <c r="C9" i="4"/>
  <c r="C8" i="4" s="1"/>
  <c r="B9" i="4"/>
  <c r="G9" i="4" l="1"/>
  <c r="G50" i="4"/>
  <c r="F8" i="4"/>
  <c r="D94" i="4"/>
  <c r="B8" i="4"/>
  <c r="E8" i="4"/>
  <c r="C94" i="4"/>
  <c r="B94" i="4"/>
  <c r="E94" i="4"/>
  <c r="D8" i="4"/>
  <c r="G94" i="4" l="1"/>
  <c r="G8" i="4"/>
</calcChain>
</file>

<file path=xl/sharedStrings.xml><?xml version="1.0" encoding="utf-8"?>
<sst xmlns="http://schemas.openxmlformats.org/spreadsheetml/2006/main" count="104" uniqueCount="100">
  <si>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</si>
  <si>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</si>
  <si>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</si>
  <si>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</si>
  <si>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</si>
  <si>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</si>
  <si>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</si>
  <si>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</si>
  <si>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</si>
  <si>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</si>
  <si>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</si>
  <si>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</si>
  <si>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</si>
  <si>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</si>
  <si>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</si>
  <si>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</si>
  <si>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</si>
  <si>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</si>
  <si>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</si>
  <si>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</si>
  <si>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</si>
  <si>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</si>
  <si>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</si>
  <si>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</si>
  <si>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</si>
  <si>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</si>
  <si>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</si>
  <si>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</si>
  <si>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</si>
  <si>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</si>
  <si>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</si>
  <si>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</si>
  <si>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</si>
  <si>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</si>
  <si>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</si>
  <si>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</si>
  <si>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</si>
  <si>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</si>
  <si>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</si>
  <si>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</si>
  <si>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</si>
  <si>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</si>
  <si>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</si>
  <si>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</si>
  <si>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</si>
  <si>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</si>
  <si>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</si>
  <si>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</si>
  <si>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</si>
  <si>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</si>
  <si>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</si>
  <si>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</si>
  <si>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</si>
  <si>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</si>
  <si>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</si>
  <si>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</si>
  <si>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</si>
  <si>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</si>
  <si>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</si>
  <si>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</si>
  <si>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</si>
  <si>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</si>
  <si>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</si>
  <si>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</si>
  <si>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</si>
  <si>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</si>
  <si>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</si>
  <si>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</si>
  <si>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</si>
  <si>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</si>
  <si>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</si>
  <si>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</si>
  <si>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</si>
  <si>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</si>
  <si>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</si>
  <si>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</si>
  <si>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</si>
  <si>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</si>
  <si>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</si>
  <si>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</si>
  <si>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</si>
  <si>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</si>
  <si>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</si>
  <si>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</si>
  <si>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________________________________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</si>
  <si>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</si>
  <si>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</si>
  <si>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</si>
  <si>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</si>
  <si>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</si>
  <si>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</si>
  <si>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>Año 2025</t>
  </si>
  <si>
    <t xml:space="preserve">                            Febrero </t>
  </si>
  <si>
    <t xml:space="preserve">                                Enero </t>
  </si>
  <si>
    <t xml:space="preserve">          Abril</t>
  </si>
  <si>
    <t xml:space="preserve">          Marzo</t>
  </si>
  <si>
    <t xml:space="preserve">                                                                                                                              Total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</si>
  <si>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</si>
  <si>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Mayo</t>
  </si>
  <si>
    <t xml:space="preserve">     Licda. Odaliza Báez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</si>
</sst>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5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 wrapText="1"/>
    </xf>
    <xf numFmtId="43" fontId="7" fillId="3" borderId="2" xfId="0" applyNumberFormat="1" applyFont="1" applyFill="1" applyBorder="1" applyAlignment="1">
      <alignment vertical="center" wrapText="1"/>
    </xf>
    <xf numFmtId="43" fontId="8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0</xdr:row>
      <xdr:rowOff>38100</xdr:rowOff>
    </xdr:from>
    <xdr:to>
      <xdr:col>6</xdr:col>
      <xdr:colOff>506647</xdr:colOff>
      <xdr:row>5</xdr:row>
      <xdr:rowOff>114300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EB912FB9-8AD5-4716-9075-28C47B999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381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2352675</xdr:colOff>
      <xdr:row>5</xdr:row>
      <xdr:rowOff>28674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E8D5A540-5F5A-4097-8CBC-FE7F4CB90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1009650</xdr:colOff>
      <xdr:row>63</xdr:row>
      <xdr:rowOff>95250</xdr:rowOff>
    </xdr:from>
    <xdr:to>
      <xdr:col>0</xdr:col>
      <xdr:colOff>2247245</xdr:colOff>
      <xdr:row>68</xdr:row>
      <xdr:rowOff>124291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998C217-FE30-2DB0-D2DF-A42EC5BF3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9650" y="14535150"/>
          <a:ext cx="1237595" cy="981541"/>
        </a:xfrm>
        <a:prstGeom prst="rect">
          <a:avLst/>
        </a:prstGeom>
      </xdr:spPr>
    </xdr:pic>
    <xdr:clientData/>
  </xdr:twoCellAnchor>
  <xdr:oneCellAnchor>
    <xdr:from>
      <xdr:col>4</xdr:col>
      <xdr:colOff>1152525</xdr:colOff>
      <xdr:row>63</xdr:row>
      <xdr:rowOff>114300</xdr:rowOff>
    </xdr:from>
    <xdr:ext cx="1621072" cy="1028700"/>
    <xdr:pic>
      <xdr:nvPicPr>
        <xdr:cNvPr id="9" name="3 Imagen">
          <a:extLst>
            <a:ext uri="{FF2B5EF4-FFF2-40B4-BE49-F238E27FC236}">
              <a16:creationId xmlns:a16="http://schemas.microsoft.com/office/drawing/2014/main" id="{88801230-DB6D-479F-9BF8-65583F3AE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149066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0A189-03C2-431C-B077-59ECE04EC09F}">
  <sheetPr>
    <pageSetUpPr fitToPage="1"/>
  </sheetPr>
  <dimension ref="A2:U111"/>
  <sheetViews>
    <sheetView showGridLines="0" tabSelected="1" view="pageBreakPreview" zoomScaleNormal="100" zoomScaleSheetLayoutView="100" workbookViewId="0">
      <selection activeCell="B75" sqref="B75"/>
    </sheetView>
  </sheetViews>
  <sheetFormatPr baseColWidth="10" defaultColWidth="9.140625" defaultRowHeight="15" x14ac:dyDescent="0.25"/>
  <cols>
    <col min="1" max="1" width="59.7109375" customWidth="1"/>
    <col min="2" max="3" width="22.85546875" style="22" customWidth="1"/>
    <col min="4" max="6" width="18.5703125" style="22" customWidth="1"/>
    <col min="7" max="7" width="20.42578125" style="12" customWidth="1"/>
    <col min="8" max="8" width="0.5703125" style="12" customWidth="1"/>
    <col min="9" max="9" width="14.85546875" bestFit="1" customWidth="1"/>
    <col min="10" max="10" width="96.7109375" bestFit="1" customWidth="1"/>
    <col min="12" max="19" width="6" bestFit="1" customWidth="1"/>
    <col min="20" max="21" width="7" bestFit="1" customWidth="1"/>
  </cols>
  <sheetData>
    <row r="2" spans="1:21" x14ac:dyDescent="0.25">
      <c r="A2" s="38" t="s">
        <v>78</v>
      </c>
      <c r="B2" s="38"/>
      <c r="C2" s="38"/>
      <c r="D2" s="38"/>
      <c r="E2" s="38"/>
      <c r="F2" s="38"/>
      <c r="G2" s="38"/>
      <c r="H2" s="29"/>
      <c r="J2" s="9"/>
    </row>
    <row r="3" spans="1:21" x14ac:dyDescent="0.25">
      <c r="A3" s="38" t="s">
        <v>79</v>
      </c>
      <c r="B3" s="38"/>
      <c r="C3" s="38"/>
      <c r="D3" s="38"/>
      <c r="E3" s="38"/>
      <c r="F3" s="38"/>
      <c r="G3" s="38"/>
      <c r="H3" s="29"/>
      <c r="J3" s="5"/>
    </row>
    <row r="4" spans="1:21" x14ac:dyDescent="0.25">
      <c r="A4" s="38" t="s">
        <v>91</v>
      </c>
      <c r="B4" s="38"/>
      <c r="C4" s="38"/>
      <c r="D4" s="38"/>
      <c r="E4" s="38"/>
      <c r="F4" s="38"/>
      <c r="G4" s="38"/>
      <c r="H4" s="29"/>
      <c r="J4" s="5"/>
    </row>
    <row r="5" spans="1:21" x14ac:dyDescent="0.25">
      <c r="A5" s="38" t="s">
        <v>77</v>
      </c>
      <c r="B5" s="38"/>
      <c r="C5" s="38"/>
      <c r="D5" s="38"/>
      <c r="E5" s="38"/>
      <c r="F5" s="38"/>
      <c r="G5" s="38"/>
      <c r="H5" s="29"/>
      <c r="J5" s="5"/>
    </row>
    <row r="6" spans="1:21" x14ac:dyDescent="0.25">
      <c r="A6" s="39" t="s">
        <v>81</v>
      </c>
      <c r="B6" s="39"/>
      <c r="C6" s="39"/>
      <c r="D6" s="39"/>
      <c r="E6" s="39"/>
      <c r="F6" s="39"/>
      <c r="G6" s="39"/>
      <c r="H6" s="17"/>
      <c r="J6" s="5"/>
    </row>
    <row r="7" spans="1:21" ht="30" x14ac:dyDescent="0.25">
      <c r="A7" s="14" t="s">
        <v>0</v>
      </c>
      <c r="B7" s="28" t="s">
        <v>93</v>
      </c>
      <c r="C7" s="28" t="s">
        <v>92</v>
      </c>
      <c r="D7" s="28" t="s">
        <v>95</v>
      </c>
      <c r="E7" s="28" t="s">
        <v>94</v>
      </c>
      <c r="F7" s="28" t="s">
        <v>98</v>
      </c>
      <c r="G7" s="28" t="s">
        <v>96</v>
      </c>
      <c r="H7" s="15" t="s">
        <v>83</v>
      </c>
      <c r="T7" s="16"/>
      <c r="U7" s="16"/>
    </row>
    <row r="8" spans="1:21" x14ac:dyDescent="0.25">
      <c r="A8" s="1" t="s">
        <v>1</v>
      </c>
      <c r="B8" s="20">
        <f>B9+B14</f>
        <v>20765391.670000002</v>
      </c>
      <c r="C8" s="20">
        <f>C9+C14</f>
        <v>21555682.319999997</v>
      </c>
      <c r="D8" s="20">
        <f>D9+D14+D24+D34+D50</f>
        <v>26214096.060000002</v>
      </c>
      <c r="E8" s="20">
        <f>E9+E14+E24+E50+E34</f>
        <v>24206844.039999995</v>
      </c>
      <c r="F8" s="20">
        <f>F9+F14+F24+F34+F50</f>
        <v>29138495.25</v>
      </c>
      <c r="G8" s="11">
        <f>+D8+C8+B8+E8+F8</f>
        <v>121880509.33999999</v>
      </c>
      <c r="H8" s="11">
        <v>18.260000000000002</v>
      </c>
      <c r="J8" s="1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2" t="s">
        <v>2</v>
      </c>
      <c r="B9" s="20">
        <f>B10+B11+B12+B13</f>
        <v>19827275.310000002</v>
      </c>
      <c r="C9" s="20">
        <f>C10+C11+C12+C13</f>
        <v>19720346.159999996</v>
      </c>
      <c r="D9" s="20">
        <f>+D10+D11+D12+D13</f>
        <v>19799108.350000001</v>
      </c>
      <c r="E9" s="20">
        <f>E10+E11+E12+E13</f>
        <v>20453009.049999997</v>
      </c>
      <c r="F9" s="20">
        <f>F10+F11+F13</f>
        <v>19870586.77</v>
      </c>
      <c r="G9" s="11">
        <f>+D9+C9+B9+E9+F9</f>
        <v>99670325.640000001</v>
      </c>
      <c r="H9" s="12">
        <v>20.079999999999998</v>
      </c>
      <c r="I9" s="16"/>
      <c r="J9" s="16"/>
      <c r="L9" s="7"/>
    </row>
    <row r="10" spans="1:21" x14ac:dyDescent="0.25">
      <c r="A10" s="3" t="s">
        <v>3</v>
      </c>
      <c r="B10" s="21">
        <v>16631539.17</v>
      </c>
      <c r="C10" s="21">
        <v>16434705.83</v>
      </c>
      <c r="D10" s="21">
        <v>16554372.5</v>
      </c>
      <c r="E10" s="21">
        <v>17188155.629999999</v>
      </c>
      <c r="F10" s="21">
        <v>16705372.5</v>
      </c>
      <c r="G10" s="11">
        <f>+D10+C10+B10+E10+F10</f>
        <v>83514145.629999995</v>
      </c>
      <c r="H10" s="11">
        <v>22.08</v>
      </c>
      <c r="I10" s="16"/>
    </row>
    <row r="11" spans="1:21" x14ac:dyDescent="0.25">
      <c r="A11" s="3" t="s">
        <v>4</v>
      </c>
      <c r="B11" s="21">
        <v>680000</v>
      </c>
      <c r="C11" s="21">
        <v>680000</v>
      </c>
      <c r="D11" s="21">
        <v>680000</v>
      </c>
      <c r="E11" s="21">
        <v>677000</v>
      </c>
      <c r="F11" s="21">
        <v>637000</v>
      </c>
      <c r="G11" s="11">
        <f>+D11+C11+B11+E11+F11</f>
        <v>3354000</v>
      </c>
      <c r="H11" s="11">
        <v>6.12</v>
      </c>
      <c r="I11" s="16"/>
    </row>
    <row r="12" spans="1:21" x14ac:dyDescent="0.25">
      <c r="A12" s="3" t="s">
        <v>34</v>
      </c>
      <c r="B12" s="24">
        <v>0</v>
      </c>
      <c r="C12" s="24">
        <v>120000</v>
      </c>
      <c r="D12" s="24">
        <v>60000</v>
      </c>
      <c r="E12" s="24">
        <v>90000</v>
      </c>
      <c r="F12" s="24">
        <v>0</v>
      </c>
      <c r="G12" s="11">
        <f>+D12+C12+B12+E12</f>
        <v>270000</v>
      </c>
      <c r="H12" s="11">
        <v>0</v>
      </c>
    </row>
    <row r="13" spans="1:21" x14ac:dyDescent="0.25">
      <c r="A13" s="3" t="s">
        <v>5</v>
      </c>
      <c r="B13" s="21">
        <v>2515736.14</v>
      </c>
      <c r="C13" s="21">
        <v>2485640.33</v>
      </c>
      <c r="D13" s="21">
        <v>2504735.85</v>
      </c>
      <c r="E13" s="21">
        <v>2497853.42</v>
      </c>
      <c r="F13" s="21">
        <v>2528214.27</v>
      </c>
      <c r="G13" s="11">
        <f t="shared" ref="G13:G20" si="0">+D13+C13+B13+E13+F13</f>
        <v>12532180.01</v>
      </c>
      <c r="H13" s="11">
        <v>23.36</v>
      </c>
    </row>
    <row r="14" spans="1:21" s="9" customFormat="1" x14ac:dyDescent="0.25">
      <c r="A14" s="2" t="s">
        <v>6</v>
      </c>
      <c r="B14" s="20">
        <f>B15+B17+B19</f>
        <v>938116.36</v>
      </c>
      <c r="C14" s="20">
        <f>C15+C17+C19+C20+C27</f>
        <v>1835336.16</v>
      </c>
      <c r="D14" s="20">
        <f>D15+D16+D17+D18+D19+D20+D21+D22+D23</f>
        <v>5829664.1399999987</v>
      </c>
      <c r="E14" s="20">
        <f>E15+E16+E17+E18+E19+E21+E22+E23</f>
        <v>2618654.5299999998</v>
      </c>
      <c r="F14" s="20">
        <f>F15+F16+F17+F18+F19+F21+F22+F23+F20</f>
        <v>5379060.1999999993</v>
      </c>
      <c r="G14" s="11">
        <f t="shared" si="0"/>
        <v>16600831.389999997</v>
      </c>
      <c r="H14" s="11">
        <v>15.83</v>
      </c>
    </row>
    <row r="15" spans="1:21" x14ac:dyDescent="0.25">
      <c r="A15" s="3" t="s">
        <v>7</v>
      </c>
      <c r="B15" s="21">
        <v>805698.86</v>
      </c>
      <c r="C15" s="21">
        <v>879865.17</v>
      </c>
      <c r="D15" s="21">
        <v>909186.39</v>
      </c>
      <c r="E15" s="21">
        <v>865387.95</v>
      </c>
      <c r="F15" s="21">
        <v>921282.1</v>
      </c>
      <c r="G15" s="11">
        <f t="shared" si="0"/>
        <v>4381420.47</v>
      </c>
      <c r="H15" s="11">
        <v>19.73</v>
      </c>
    </row>
    <row r="16" spans="1:21" x14ac:dyDescent="0.25">
      <c r="A16" s="3" t="s">
        <v>8</v>
      </c>
      <c r="B16" s="24">
        <v>0</v>
      </c>
      <c r="C16" s="24">
        <v>0</v>
      </c>
      <c r="D16" s="24">
        <v>457091.43</v>
      </c>
      <c r="E16" s="24">
        <v>78765</v>
      </c>
      <c r="F16" s="24">
        <v>1106710.2</v>
      </c>
      <c r="G16" s="11">
        <f t="shared" si="0"/>
        <v>1642566.63</v>
      </c>
      <c r="H16" s="11">
        <v>7.33</v>
      </c>
    </row>
    <row r="17" spans="1:9" x14ac:dyDescent="0.25">
      <c r="A17" s="3" t="s">
        <v>9</v>
      </c>
      <c r="B17" s="21">
        <v>132417.5</v>
      </c>
      <c r="C17" s="21">
        <v>461147.5</v>
      </c>
      <c r="D17" s="21">
        <v>492501.45</v>
      </c>
      <c r="E17" s="21">
        <v>514961.91999999998</v>
      </c>
      <c r="F17" s="21">
        <v>459469.5</v>
      </c>
      <c r="G17" s="11">
        <f t="shared" si="0"/>
        <v>2060497.8699999999</v>
      </c>
      <c r="H17" s="11">
        <v>32.880000000000003</v>
      </c>
    </row>
    <row r="18" spans="1:9" x14ac:dyDescent="0.25">
      <c r="A18" s="3" t="s">
        <v>10</v>
      </c>
      <c r="B18" s="24">
        <v>0</v>
      </c>
      <c r="C18" s="24">
        <v>0</v>
      </c>
      <c r="D18" s="24">
        <v>310227.96000000002</v>
      </c>
      <c r="E18" s="24">
        <v>1500</v>
      </c>
      <c r="F18" s="24">
        <v>102525.82</v>
      </c>
      <c r="G18" s="11">
        <f t="shared" si="0"/>
        <v>414253.78</v>
      </c>
      <c r="H18" s="11">
        <v>0</v>
      </c>
    </row>
    <row r="19" spans="1:9" x14ac:dyDescent="0.25">
      <c r="A19" s="3" t="s">
        <v>11</v>
      </c>
      <c r="B19" s="24">
        <v>0</v>
      </c>
      <c r="C19" s="24">
        <v>104312</v>
      </c>
      <c r="D19" s="24">
        <v>800206.17</v>
      </c>
      <c r="E19" s="24">
        <v>565396</v>
      </c>
      <c r="F19" s="24">
        <v>1004156</v>
      </c>
      <c r="G19" s="11">
        <f t="shared" si="0"/>
        <v>2474070.17</v>
      </c>
      <c r="H19" s="11">
        <v>20.58</v>
      </c>
    </row>
    <row r="20" spans="1:9" x14ac:dyDescent="0.25">
      <c r="A20" s="3" t="s">
        <v>12</v>
      </c>
      <c r="B20" s="24">
        <v>0</v>
      </c>
      <c r="C20" s="24">
        <v>177611.49</v>
      </c>
      <c r="D20" s="24">
        <v>439968.94</v>
      </c>
      <c r="E20" s="24">
        <v>0</v>
      </c>
      <c r="F20" s="24">
        <v>903505.97</v>
      </c>
      <c r="G20" s="11">
        <f t="shared" si="0"/>
        <v>1521086.4</v>
      </c>
      <c r="H20" s="11">
        <v>10.14</v>
      </c>
    </row>
    <row r="21" spans="1:9" ht="30" x14ac:dyDescent="0.25">
      <c r="A21" s="3" t="s">
        <v>13</v>
      </c>
      <c r="B21" s="24">
        <v>0</v>
      </c>
      <c r="C21" s="24">
        <v>0</v>
      </c>
      <c r="D21" s="24">
        <v>194972.36</v>
      </c>
      <c r="E21" s="24">
        <v>123572.27</v>
      </c>
      <c r="F21" s="24">
        <v>300606.03000000003</v>
      </c>
      <c r="G21" s="11">
        <f t="shared" ref="G21:G26" si="1">+D21+E21+F21</f>
        <v>619150.66</v>
      </c>
      <c r="H21" s="11">
        <v>4.33</v>
      </c>
    </row>
    <row r="22" spans="1:9" ht="30" x14ac:dyDescent="0.25">
      <c r="A22" s="3" t="s">
        <v>14</v>
      </c>
      <c r="B22" s="24">
        <v>0</v>
      </c>
      <c r="C22" s="24">
        <v>0</v>
      </c>
      <c r="D22" s="24">
        <v>1371040</v>
      </c>
      <c r="E22" s="24">
        <v>232972.91</v>
      </c>
      <c r="F22" s="24">
        <v>576430</v>
      </c>
      <c r="G22" s="11">
        <f t="shared" si="1"/>
        <v>2180442.91</v>
      </c>
      <c r="H22" s="11">
        <v>5.85</v>
      </c>
    </row>
    <row r="23" spans="1:9" x14ac:dyDescent="0.25">
      <c r="A23" s="3" t="s">
        <v>35</v>
      </c>
      <c r="B23" s="24">
        <v>0</v>
      </c>
      <c r="C23" s="24">
        <v>0</v>
      </c>
      <c r="D23" s="24">
        <v>854469.44</v>
      </c>
      <c r="E23" s="24">
        <v>236098.48</v>
      </c>
      <c r="F23" s="24">
        <v>4374.58</v>
      </c>
      <c r="G23" s="11">
        <f t="shared" si="1"/>
        <v>1094942.5</v>
      </c>
      <c r="H23" s="11">
        <v>9.1</v>
      </c>
    </row>
    <row r="24" spans="1:9" s="9" customFormat="1" x14ac:dyDescent="0.25">
      <c r="A24" s="2" t="s">
        <v>15</v>
      </c>
      <c r="B24" s="23">
        <f>SUM(B25:B33)</f>
        <v>0</v>
      </c>
      <c r="C24" s="23">
        <v>0</v>
      </c>
      <c r="D24" s="23">
        <f>+D25+D33</f>
        <v>93533.59</v>
      </c>
      <c r="E24" s="23">
        <f>E25+E27+E29+E30+E31+E33</f>
        <v>230319.06</v>
      </c>
      <c r="F24" s="23">
        <f>F25+F26+F27+F30+F31+F33</f>
        <v>3657559.2700000005</v>
      </c>
      <c r="G24" s="11">
        <f t="shared" si="1"/>
        <v>3981411.9200000004</v>
      </c>
      <c r="H24" s="11">
        <v>13</v>
      </c>
    </row>
    <row r="25" spans="1:9" x14ac:dyDescent="0.25">
      <c r="A25" s="3" t="s">
        <v>16</v>
      </c>
      <c r="B25" s="24">
        <v>0</v>
      </c>
      <c r="C25" s="24">
        <v>0</v>
      </c>
      <c r="D25" s="24">
        <v>68323.59</v>
      </c>
      <c r="E25" s="24">
        <v>176993.65</v>
      </c>
      <c r="F25" s="24">
        <v>94310.8</v>
      </c>
      <c r="G25" s="11">
        <f t="shared" si="1"/>
        <v>339628.04</v>
      </c>
      <c r="H25" s="11">
        <v>19.75</v>
      </c>
    </row>
    <row r="26" spans="1:9" x14ac:dyDescent="0.25">
      <c r="A26" s="3" t="s">
        <v>17</v>
      </c>
      <c r="B26" s="24">
        <v>0</v>
      </c>
      <c r="C26" s="24">
        <v>0</v>
      </c>
      <c r="D26" s="24">
        <v>0</v>
      </c>
      <c r="E26" s="24"/>
      <c r="F26" s="24">
        <v>37989.379999999997</v>
      </c>
      <c r="G26" s="11">
        <f t="shared" si="1"/>
        <v>37989.379999999997</v>
      </c>
      <c r="H26" s="11">
        <v>0</v>
      </c>
    </row>
    <row r="27" spans="1:9" x14ac:dyDescent="0.25">
      <c r="A27" s="3" t="s">
        <v>18</v>
      </c>
      <c r="B27" s="24">
        <v>0</v>
      </c>
      <c r="C27" s="24">
        <v>212400</v>
      </c>
      <c r="D27" s="24">
        <v>0</v>
      </c>
      <c r="E27" s="24">
        <v>6653.91</v>
      </c>
      <c r="F27" s="24">
        <v>49324</v>
      </c>
      <c r="G27" s="11">
        <f>+C27+E27+F27</f>
        <v>268377.91000000003</v>
      </c>
      <c r="H27" s="11">
        <v>11.25</v>
      </c>
    </row>
    <row r="28" spans="1:9" x14ac:dyDescent="0.25">
      <c r="A28" s="3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11">
        <f t="shared" ref="G28" si="2">B28</f>
        <v>0</v>
      </c>
      <c r="H28" s="11">
        <v>0</v>
      </c>
    </row>
    <row r="29" spans="1:9" x14ac:dyDescent="0.25">
      <c r="A29" s="3" t="s">
        <v>20</v>
      </c>
      <c r="B29" s="24">
        <v>0</v>
      </c>
      <c r="C29" s="24">
        <v>0</v>
      </c>
      <c r="D29" s="24">
        <v>0</v>
      </c>
      <c r="E29" s="24">
        <v>404.98</v>
      </c>
      <c r="F29" s="24">
        <v>0</v>
      </c>
      <c r="G29" s="11">
        <f>E29</f>
        <v>404.98</v>
      </c>
      <c r="H29" s="11">
        <v>30.21</v>
      </c>
    </row>
    <row r="30" spans="1:9" ht="30" x14ac:dyDescent="0.25">
      <c r="A30" s="3" t="s">
        <v>21</v>
      </c>
      <c r="B30" s="24">
        <v>0</v>
      </c>
      <c r="C30" s="24">
        <v>0</v>
      </c>
      <c r="D30" s="24">
        <v>0</v>
      </c>
      <c r="E30" s="24">
        <v>2559.4899999999998</v>
      </c>
      <c r="F30" s="24">
        <v>1805.4</v>
      </c>
      <c r="G30" s="11">
        <f>E30+F30</f>
        <v>4364.8899999999994</v>
      </c>
      <c r="H30" s="11">
        <v>53.34</v>
      </c>
    </row>
    <row r="31" spans="1:9" ht="14.25" customHeight="1" x14ac:dyDescent="0.25">
      <c r="A31" s="3" t="s">
        <v>22</v>
      </c>
      <c r="B31" s="24">
        <v>0</v>
      </c>
      <c r="C31" s="24">
        <v>0</v>
      </c>
      <c r="D31" s="24">
        <v>0</v>
      </c>
      <c r="E31" s="24">
        <v>14870.2</v>
      </c>
      <c r="F31" s="24">
        <v>3180275.68</v>
      </c>
      <c r="G31" s="11">
        <f>E31+F31</f>
        <v>3195145.8800000004</v>
      </c>
      <c r="H31" s="11">
        <v>3.61</v>
      </c>
      <c r="I31" s="8"/>
    </row>
    <row r="32" spans="1:9" ht="30" x14ac:dyDescent="0.25">
      <c r="A32" s="3" t="s">
        <v>36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11">
        <f>E32</f>
        <v>0</v>
      </c>
      <c r="H32" s="11">
        <v>0</v>
      </c>
    </row>
    <row r="33" spans="1:8" x14ac:dyDescent="0.25">
      <c r="A33" s="3" t="s">
        <v>23</v>
      </c>
      <c r="B33" s="24">
        <v>0</v>
      </c>
      <c r="C33" s="24">
        <v>0</v>
      </c>
      <c r="D33" s="24">
        <v>25210</v>
      </c>
      <c r="E33" s="24">
        <v>28836.83</v>
      </c>
      <c r="F33" s="24">
        <v>293854.01</v>
      </c>
      <c r="G33" s="11">
        <f>+D33+E33+F33</f>
        <v>347900.84</v>
      </c>
      <c r="H33" s="11">
        <v>5.93</v>
      </c>
    </row>
    <row r="34" spans="1:8" s="9" customFormat="1" x14ac:dyDescent="0.25">
      <c r="A34" s="2" t="s">
        <v>24</v>
      </c>
      <c r="B34" s="24">
        <v>0</v>
      </c>
      <c r="C34" s="24">
        <v>0</v>
      </c>
      <c r="D34" s="23">
        <f>+D35</f>
        <v>180000</v>
      </c>
      <c r="E34" s="23">
        <f>E40</f>
        <v>157345.04</v>
      </c>
      <c r="F34" s="23">
        <f>F35</f>
        <v>180000</v>
      </c>
      <c r="G34" s="11">
        <f>+D34+E34+F34</f>
        <v>517345.04000000004</v>
      </c>
      <c r="H34" s="11">
        <v>8.5</v>
      </c>
    </row>
    <row r="35" spans="1:8" x14ac:dyDescent="0.25">
      <c r="A35" s="3" t="s">
        <v>25</v>
      </c>
      <c r="B35" s="24">
        <v>0</v>
      </c>
      <c r="C35" s="24">
        <v>0</v>
      </c>
      <c r="D35" s="24">
        <v>180000</v>
      </c>
      <c r="E35" s="24">
        <v>0</v>
      </c>
      <c r="F35" s="24">
        <v>180000</v>
      </c>
      <c r="G35" s="11">
        <f>+D35+E35+F35</f>
        <v>360000</v>
      </c>
      <c r="H35" s="11">
        <v>9.6199999999999992</v>
      </c>
    </row>
    <row r="36" spans="1:8" ht="30" x14ac:dyDescent="0.25">
      <c r="A36" s="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11">
        <v>0</v>
      </c>
      <c r="H36" s="11">
        <v>0</v>
      </c>
    </row>
    <row r="37" spans="1:8" ht="30" x14ac:dyDescent="0.25">
      <c r="A37" s="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11">
        <v>0</v>
      </c>
      <c r="H37" s="11">
        <v>0</v>
      </c>
    </row>
    <row r="38" spans="1:8" ht="30" x14ac:dyDescent="0.25">
      <c r="A38" s="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11">
        <v>0</v>
      </c>
      <c r="H38" s="11">
        <v>0</v>
      </c>
    </row>
    <row r="39" spans="1:8" ht="30" x14ac:dyDescent="0.25">
      <c r="A39" s="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11">
        <v>0</v>
      </c>
      <c r="H39" s="11">
        <v>0</v>
      </c>
    </row>
    <row r="40" spans="1:8" x14ac:dyDescent="0.25">
      <c r="A40" s="3" t="s">
        <v>26</v>
      </c>
      <c r="B40" s="24">
        <v>0</v>
      </c>
      <c r="C40" s="24">
        <v>0</v>
      </c>
      <c r="D40" s="24">
        <v>0</v>
      </c>
      <c r="E40" s="24">
        <v>157345.04</v>
      </c>
      <c r="F40" s="24"/>
      <c r="G40" s="11">
        <f>E40</f>
        <v>157345.04</v>
      </c>
      <c r="H40" s="11">
        <v>0</v>
      </c>
    </row>
    <row r="41" spans="1:8" ht="30" x14ac:dyDescent="0.25">
      <c r="A41" s="3" t="s">
        <v>41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11">
        <v>0</v>
      </c>
      <c r="H41" s="11">
        <v>0</v>
      </c>
    </row>
    <row r="42" spans="1:8" x14ac:dyDescent="0.25">
      <c r="A42" s="5" t="s">
        <v>82</v>
      </c>
      <c r="B42" s="23">
        <v>0</v>
      </c>
      <c r="C42" s="23">
        <v>0</v>
      </c>
      <c r="D42" s="23"/>
      <c r="E42" s="23"/>
      <c r="F42" s="23">
        <v>0</v>
      </c>
      <c r="G42" s="11">
        <v>0</v>
      </c>
      <c r="H42" s="11">
        <v>0</v>
      </c>
    </row>
    <row r="43" spans="1:8" x14ac:dyDescent="0.25">
      <c r="A43" s="3" t="s">
        <v>42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11">
        <v>0</v>
      </c>
      <c r="H43" s="11">
        <v>0</v>
      </c>
    </row>
    <row r="44" spans="1:8" ht="30" x14ac:dyDescent="0.25">
      <c r="A44" s="3" t="s">
        <v>43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11">
        <v>0</v>
      </c>
      <c r="H44" s="11">
        <v>0</v>
      </c>
    </row>
    <row r="45" spans="1:8" ht="30" x14ac:dyDescent="0.25">
      <c r="A45" s="3" t="s">
        <v>44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11">
        <v>0</v>
      </c>
      <c r="H45" s="11">
        <v>0</v>
      </c>
    </row>
    <row r="46" spans="1:8" ht="30" x14ac:dyDescent="0.25">
      <c r="A46" s="3" t="s">
        <v>45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11">
        <v>0</v>
      </c>
      <c r="H46" s="11">
        <v>0</v>
      </c>
    </row>
    <row r="47" spans="1:8" ht="30" x14ac:dyDescent="0.25">
      <c r="A47" s="3" t="s">
        <v>46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11">
        <v>0</v>
      </c>
      <c r="H47" s="11">
        <v>0</v>
      </c>
    </row>
    <row r="48" spans="1:8" x14ac:dyDescent="0.25">
      <c r="A48" s="3" t="s">
        <v>47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11">
        <v>0</v>
      </c>
      <c r="H48" s="11">
        <v>0</v>
      </c>
    </row>
    <row r="49" spans="1:8" ht="30" x14ac:dyDescent="0.25">
      <c r="A49" s="3" t="s">
        <v>48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11">
        <v>0</v>
      </c>
      <c r="H49" s="11">
        <v>0</v>
      </c>
    </row>
    <row r="50" spans="1:8" x14ac:dyDescent="0.25">
      <c r="A50" s="2" t="s">
        <v>27</v>
      </c>
      <c r="B50" s="23">
        <v>0</v>
      </c>
      <c r="C50" s="23">
        <v>0</v>
      </c>
      <c r="D50" s="23">
        <f>+D51</f>
        <v>311789.98</v>
      </c>
      <c r="E50" s="23">
        <f>E51+E55</f>
        <v>747516.36</v>
      </c>
      <c r="F50" s="23">
        <f>F55</f>
        <v>51289.01</v>
      </c>
      <c r="G50" s="11">
        <f>+D50+E50+F50</f>
        <v>1110595.3499999999</v>
      </c>
      <c r="H50" s="11">
        <v>1.1100000000000001</v>
      </c>
    </row>
    <row r="51" spans="1:8" x14ac:dyDescent="0.25">
      <c r="A51" s="3" t="s">
        <v>28</v>
      </c>
      <c r="B51" s="24">
        <v>0</v>
      </c>
      <c r="C51" s="24">
        <v>0</v>
      </c>
      <c r="D51" s="24">
        <v>311789.98</v>
      </c>
      <c r="E51" s="24">
        <v>349412.16</v>
      </c>
      <c r="F51" s="24">
        <v>0</v>
      </c>
      <c r="G51" s="11">
        <f>+D51+E51</f>
        <v>661202.1399999999</v>
      </c>
      <c r="H51" s="11">
        <v>8.52</v>
      </c>
    </row>
    <row r="52" spans="1:8" x14ac:dyDescent="0.25">
      <c r="A52" s="3" t="s">
        <v>29</v>
      </c>
      <c r="B52" s="24">
        <v>0</v>
      </c>
      <c r="C52" s="24">
        <v>0</v>
      </c>
      <c r="D52" s="24">
        <v>0</v>
      </c>
      <c r="E52" s="24"/>
      <c r="F52" s="24">
        <v>0</v>
      </c>
      <c r="G52" s="11">
        <v>0</v>
      </c>
      <c r="H52" s="11">
        <v>0</v>
      </c>
    </row>
    <row r="53" spans="1:8" x14ac:dyDescent="0.25">
      <c r="A53" s="3" t="s">
        <v>30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11">
        <v>0</v>
      </c>
      <c r="H53" s="11">
        <v>0</v>
      </c>
    </row>
    <row r="54" spans="1:8" ht="30" x14ac:dyDescent="0.25">
      <c r="A54" s="3" t="s">
        <v>31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11">
        <v>0</v>
      </c>
      <c r="H54" s="11">
        <v>0</v>
      </c>
    </row>
    <row r="55" spans="1:8" x14ac:dyDescent="0.25">
      <c r="A55" s="3" t="s">
        <v>32</v>
      </c>
      <c r="B55" s="24">
        <v>0</v>
      </c>
      <c r="C55" s="24">
        <v>0</v>
      </c>
      <c r="D55" s="24">
        <v>0</v>
      </c>
      <c r="E55" s="24">
        <v>398104.2</v>
      </c>
      <c r="F55" s="24">
        <v>51289.01</v>
      </c>
      <c r="G55" s="11">
        <f>E55+F55</f>
        <v>449393.21</v>
      </c>
      <c r="H55" s="11">
        <v>100</v>
      </c>
    </row>
    <row r="56" spans="1:8" x14ac:dyDescent="0.25">
      <c r="A56" s="3" t="s">
        <v>49</v>
      </c>
      <c r="B56" s="24">
        <v>0</v>
      </c>
      <c r="C56" s="24">
        <v>0</v>
      </c>
      <c r="D56" s="24">
        <v>0</v>
      </c>
      <c r="E56" s="24"/>
      <c r="F56" s="24"/>
      <c r="G56" s="11">
        <v>0</v>
      </c>
      <c r="H56" s="11">
        <v>0</v>
      </c>
    </row>
    <row r="57" spans="1:8" x14ac:dyDescent="0.25">
      <c r="A57" s="3" t="s">
        <v>50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11">
        <v>0</v>
      </c>
      <c r="H57" s="11">
        <v>0</v>
      </c>
    </row>
    <row r="58" spans="1:8" x14ac:dyDescent="0.25">
      <c r="A58" s="3" t="s">
        <v>33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11">
        <v>0</v>
      </c>
      <c r="H58" s="11">
        <v>0</v>
      </c>
    </row>
    <row r="59" spans="1:8" ht="27.75" customHeight="1" x14ac:dyDescent="0.25">
      <c r="A59" s="3" t="s">
        <v>51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11">
        <v>0</v>
      </c>
      <c r="H59" s="11">
        <v>0</v>
      </c>
    </row>
    <row r="60" spans="1:8" ht="27.75" customHeight="1" x14ac:dyDescent="0.25">
      <c r="A60" s="3"/>
      <c r="B60" s="24"/>
      <c r="C60" s="24"/>
      <c r="D60" s="24"/>
      <c r="E60" s="24"/>
      <c r="F60" s="24">
        <v>0</v>
      </c>
      <c r="G60" s="11">
        <v>0</v>
      </c>
      <c r="H60" s="11"/>
    </row>
    <row r="61" spans="1:8" ht="27.75" customHeight="1" x14ac:dyDescent="0.25">
      <c r="A61" s="3"/>
      <c r="B61" s="24"/>
      <c r="C61" s="24"/>
      <c r="D61" s="24"/>
      <c r="E61" s="24"/>
      <c r="F61" s="24"/>
      <c r="G61" s="11"/>
      <c r="H61" s="11"/>
    </row>
    <row r="62" spans="1:8" ht="27.75" customHeight="1" x14ac:dyDescent="0.25">
      <c r="A62" s="3"/>
      <c r="B62" s="24"/>
      <c r="C62" s="24"/>
      <c r="D62" s="24"/>
      <c r="E62" s="24"/>
      <c r="F62" s="24"/>
      <c r="G62" s="11"/>
      <c r="H62" s="11"/>
    </row>
    <row r="63" spans="1:8" ht="27.75" customHeight="1" x14ac:dyDescent="0.25">
      <c r="A63" s="3"/>
      <c r="B63" s="24"/>
      <c r="C63" s="24"/>
      <c r="D63" s="24"/>
      <c r="E63" s="24"/>
      <c r="F63" s="24"/>
      <c r="G63" s="11"/>
      <c r="H63" s="11"/>
    </row>
    <row r="65" spans="1:10" x14ac:dyDescent="0.25">
      <c r="A65" s="38"/>
      <c r="B65" s="38"/>
      <c r="C65" s="38"/>
      <c r="D65" s="38"/>
      <c r="E65" s="38"/>
      <c r="F65" s="38"/>
      <c r="G65" s="38"/>
      <c r="H65" s="29"/>
      <c r="J65" s="9"/>
    </row>
    <row r="66" spans="1:10" x14ac:dyDescent="0.25">
      <c r="A66" s="38" t="s">
        <v>79</v>
      </c>
      <c r="B66" s="38"/>
      <c r="C66" s="38"/>
      <c r="D66" s="38"/>
      <c r="E66" s="38"/>
      <c r="F66" s="38"/>
      <c r="G66" s="38"/>
      <c r="H66" s="29"/>
      <c r="J66" s="5"/>
    </row>
    <row r="67" spans="1:10" x14ac:dyDescent="0.25">
      <c r="A67" s="38" t="s">
        <v>91</v>
      </c>
      <c r="B67" s="38"/>
      <c r="C67" s="38"/>
      <c r="D67" s="38"/>
      <c r="E67" s="38"/>
      <c r="F67" s="38"/>
      <c r="G67" s="38"/>
      <c r="H67" s="29"/>
      <c r="J67" s="5"/>
    </row>
    <row r="68" spans="1:10" x14ac:dyDescent="0.25">
      <c r="A68" s="38" t="s">
        <v>77</v>
      </c>
      <c r="B68" s="38"/>
      <c r="C68" s="38"/>
      <c r="D68" s="38"/>
      <c r="E68" s="38"/>
      <c r="F68" s="38"/>
      <c r="G68" s="38"/>
      <c r="H68" s="29"/>
      <c r="J68" s="5"/>
    </row>
    <row r="69" spans="1:10" x14ac:dyDescent="0.25">
      <c r="A69" s="39" t="s">
        <v>81</v>
      </c>
      <c r="B69" s="39"/>
      <c r="C69" s="39"/>
      <c r="D69" s="39"/>
      <c r="E69" s="39"/>
      <c r="F69" s="39"/>
      <c r="G69" s="39"/>
      <c r="H69" s="17"/>
      <c r="J69" s="5"/>
    </row>
    <row r="70" spans="1:10" x14ac:dyDescent="0.25">
      <c r="A70" s="17"/>
      <c r="B70" s="17"/>
      <c r="C70" s="17"/>
      <c r="D70" s="17"/>
      <c r="E70" s="17"/>
      <c r="F70" s="17"/>
      <c r="G70" s="17"/>
      <c r="H70" s="17"/>
      <c r="J70" s="5"/>
    </row>
    <row r="71" spans="1:10" x14ac:dyDescent="0.25">
      <c r="A71" s="17" t="s">
        <v>97</v>
      </c>
      <c r="B71" s="17"/>
      <c r="C71" s="17"/>
      <c r="D71" s="17"/>
      <c r="E71" s="17"/>
      <c r="F71" s="17"/>
      <c r="G71" s="17"/>
      <c r="H71" s="17"/>
      <c r="J71" s="5"/>
    </row>
    <row r="72" spans="1:10" x14ac:dyDescent="0.25">
      <c r="A72" s="3" t="s">
        <v>52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11">
        <v>0</v>
      </c>
      <c r="H72" s="11">
        <v>0</v>
      </c>
    </row>
    <row r="73" spans="1:10" x14ac:dyDescent="0.25">
      <c r="A73" s="3" t="s">
        <v>53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11">
        <v>0</v>
      </c>
      <c r="H73" s="11">
        <v>0</v>
      </c>
    </row>
    <row r="74" spans="1:10" x14ac:dyDescent="0.25">
      <c r="A74" s="3" t="s">
        <v>54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11">
        <v>0</v>
      </c>
      <c r="H74" s="11">
        <v>0</v>
      </c>
    </row>
    <row r="75" spans="1:10" ht="30" x14ac:dyDescent="0.25">
      <c r="A75" s="3" t="s">
        <v>55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11">
        <v>0</v>
      </c>
      <c r="H75" s="11">
        <v>0</v>
      </c>
    </row>
    <row r="76" spans="1:10" ht="30" x14ac:dyDescent="0.25">
      <c r="A76" s="2" t="s">
        <v>56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11">
        <v>0</v>
      </c>
      <c r="H76" s="11">
        <v>0</v>
      </c>
    </row>
    <row r="77" spans="1:10" x14ac:dyDescent="0.25">
      <c r="A77" s="3" t="s">
        <v>57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11">
        <v>0</v>
      </c>
      <c r="H77" s="11">
        <v>0</v>
      </c>
    </row>
    <row r="78" spans="1:10" ht="30" x14ac:dyDescent="0.25">
      <c r="A78" s="3" t="s">
        <v>58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11">
        <v>0</v>
      </c>
      <c r="H78" s="11">
        <v>0</v>
      </c>
    </row>
    <row r="79" spans="1:10" x14ac:dyDescent="0.25">
      <c r="A79" s="2" t="s">
        <v>59</v>
      </c>
      <c r="B79" s="23">
        <v>0</v>
      </c>
      <c r="C79" s="23">
        <v>0</v>
      </c>
      <c r="D79" s="23">
        <v>0</v>
      </c>
      <c r="E79" s="23"/>
      <c r="F79" s="23">
        <v>0</v>
      </c>
      <c r="G79" s="11">
        <v>0</v>
      </c>
      <c r="H79" s="11">
        <v>0</v>
      </c>
    </row>
    <row r="80" spans="1:10" x14ac:dyDescent="0.25">
      <c r="A80" s="3" t="s">
        <v>60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11">
        <v>0</v>
      </c>
      <c r="H80" s="11">
        <v>0</v>
      </c>
    </row>
    <row r="81" spans="1:10" x14ac:dyDescent="0.25">
      <c r="A81" s="3" t="s">
        <v>61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11">
        <v>0</v>
      </c>
      <c r="H81" s="11">
        <v>0</v>
      </c>
    </row>
    <row r="82" spans="1:10" ht="30" x14ac:dyDescent="0.25">
      <c r="A82" s="3" t="s">
        <v>62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11">
        <v>0</v>
      </c>
      <c r="H82" s="11">
        <v>0</v>
      </c>
      <c r="I82" s="9"/>
    </row>
    <row r="83" spans="1:10" x14ac:dyDescent="0.25">
      <c r="A83" s="2" t="s">
        <v>63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11">
        <v>0</v>
      </c>
      <c r="H83" s="11">
        <v>0</v>
      </c>
    </row>
    <row r="84" spans="1:10" x14ac:dyDescent="0.25">
      <c r="A84" s="2" t="s">
        <v>64</v>
      </c>
      <c r="B84" s="23">
        <v>0</v>
      </c>
      <c r="C84" s="23">
        <v>0</v>
      </c>
      <c r="D84" s="23">
        <v>0</v>
      </c>
      <c r="E84" s="23">
        <v>0</v>
      </c>
      <c r="F84" s="23">
        <v>0</v>
      </c>
      <c r="G84" s="11">
        <v>0</v>
      </c>
      <c r="H84" s="11">
        <v>0</v>
      </c>
    </row>
    <row r="85" spans="1:10" x14ac:dyDescent="0.25">
      <c r="A85" s="3" t="s">
        <v>65</v>
      </c>
      <c r="B85" s="24">
        <v>0</v>
      </c>
      <c r="C85" s="24">
        <v>0</v>
      </c>
      <c r="D85" s="24">
        <v>0</v>
      </c>
      <c r="E85" s="24">
        <v>0</v>
      </c>
      <c r="F85" s="24">
        <v>0</v>
      </c>
      <c r="G85" s="11">
        <v>0</v>
      </c>
      <c r="H85" s="11">
        <v>0</v>
      </c>
    </row>
    <row r="86" spans="1:10" ht="22.5" customHeight="1" x14ac:dyDescent="0.25">
      <c r="A86" s="3" t="s">
        <v>66</v>
      </c>
      <c r="B86" s="24">
        <v>0</v>
      </c>
      <c r="C86" s="24">
        <v>0</v>
      </c>
      <c r="D86" s="24">
        <v>0</v>
      </c>
      <c r="E86" s="24">
        <v>0</v>
      </c>
      <c r="F86" s="24">
        <v>0</v>
      </c>
      <c r="G86" s="11">
        <v>0</v>
      </c>
      <c r="H86" s="11">
        <v>0</v>
      </c>
      <c r="I86" s="16"/>
    </row>
    <row r="87" spans="1:10" x14ac:dyDescent="0.25">
      <c r="A87" s="2" t="s">
        <v>67</v>
      </c>
      <c r="B87" s="23">
        <v>0</v>
      </c>
      <c r="C87" s="23">
        <v>0</v>
      </c>
      <c r="D87" s="23"/>
      <c r="E87" s="23">
        <v>0</v>
      </c>
      <c r="F87" s="23">
        <v>0</v>
      </c>
      <c r="G87" s="11">
        <v>0</v>
      </c>
      <c r="H87" s="11">
        <v>0</v>
      </c>
    </row>
    <row r="88" spans="1:10" s="9" customFormat="1" x14ac:dyDescent="0.25">
      <c r="A88" s="3" t="s">
        <v>68</v>
      </c>
      <c r="B88" s="24">
        <v>0</v>
      </c>
      <c r="C88" s="24">
        <v>0</v>
      </c>
      <c r="D88" s="24"/>
      <c r="E88" s="24">
        <v>0</v>
      </c>
      <c r="F88" s="24">
        <v>0</v>
      </c>
      <c r="G88" s="11">
        <v>0</v>
      </c>
      <c r="H88" s="11">
        <v>0</v>
      </c>
      <c r="I88" s="10"/>
      <c r="J88" s="10"/>
    </row>
    <row r="89" spans="1:10" x14ac:dyDescent="0.25">
      <c r="A89" s="3" t="s">
        <v>69</v>
      </c>
      <c r="B89" s="24">
        <v>0</v>
      </c>
      <c r="C89" s="24">
        <v>0</v>
      </c>
      <c r="D89" s="24"/>
      <c r="E89" s="24">
        <v>0</v>
      </c>
      <c r="F89" s="24">
        <v>0</v>
      </c>
      <c r="G89" s="11">
        <v>0</v>
      </c>
      <c r="H89" s="11">
        <v>0</v>
      </c>
    </row>
    <row r="90" spans="1:10" x14ac:dyDescent="0.25">
      <c r="A90" s="2" t="s">
        <v>70</v>
      </c>
      <c r="B90" s="23">
        <v>0</v>
      </c>
      <c r="C90" s="23">
        <v>0</v>
      </c>
      <c r="D90" s="23"/>
      <c r="E90" s="23">
        <v>0</v>
      </c>
      <c r="F90" s="23">
        <v>0</v>
      </c>
      <c r="G90" s="11">
        <v>0</v>
      </c>
      <c r="H90" s="11">
        <v>0</v>
      </c>
    </row>
    <row r="91" spans="1:10" x14ac:dyDescent="0.25">
      <c r="A91" s="3" t="s">
        <v>71</v>
      </c>
      <c r="B91" s="24">
        <v>0</v>
      </c>
      <c r="C91" s="24">
        <v>0</v>
      </c>
      <c r="D91" s="24"/>
      <c r="E91" s="24">
        <v>0</v>
      </c>
      <c r="F91" s="24">
        <v>0</v>
      </c>
      <c r="G91" s="11">
        <v>0</v>
      </c>
      <c r="H91" s="11">
        <v>0</v>
      </c>
    </row>
    <row r="92" spans="1:10" x14ac:dyDescent="0.25">
      <c r="A92" s="4" t="s">
        <v>72</v>
      </c>
      <c r="B92" s="25"/>
      <c r="C92" s="25">
        <v>0</v>
      </c>
      <c r="D92" s="25"/>
      <c r="E92" s="25">
        <v>0</v>
      </c>
      <c r="F92" s="25">
        <v>0</v>
      </c>
      <c r="G92" s="11">
        <f>+B92</f>
        <v>0</v>
      </c>
      <c r="H92" s="11"/>
    </row>
    <row r="93" spans="1:10" x14ac:dyDescent="0.25">
      <c r="G93" s="11"/>
      <c r="H93" s="11"/>
    </row>
    <row r="94" spans="1:10" x14ac:dyDescent="0.25">
      <c r="A94" s="18" t="s">
        <v>73</v>
      </c>
      <c r="B94" s="26">
        <f>B14+B9</f>
        <v>20765391.670000002</v>
      </c>
      <c r="C94" s="26">
        <f>C14+C9</f>
        <v>21555682.319999997</v>
      </c>
      <c r="D94" s="26">
        <f>+D50+D34+D24+D14+D9</f>
        <v>26214096.060000002</v>
      </c>
      <c r="E94" s="26">
        <f>E50+E34+E24+E14+E9</f>
        <v>24206844.039999995</v>
      </c>
      <c r="F94" s="26">
        <f>F50+F34+F24+F14+F9</f>
        <v>29138495.25</v>
      </c>
      <c r="G94" s="13">
        <f>B94+C94+D94+E94+F94</f>
        <v>121880509.33999999</v>
      </c>
      <c r="H94" s="32"/>
      <c r="I94" s="16"/>
    </row>
    <row r="95" spans="1:10" x14ac:dyDescent="0.25">
      <c r="A95" t="s">
        <v>76</v>
      </c>
      <c r="B95" s="27"/>
      <c r="C95" s="27"/>
      <c r="D95" s="27"/>
      <c r="E95" s="27"/>
      <c r="F95" s="27"/>
    </row>
    <row r="96" spans="1:10" x14ac:dyDescent="0.25">
      <c r="A96" t="s">
        <v>74</v>
      </c>
    </row>
    <row r="97" spans="1:10" x14ac:dyDescent="0.25">
      <c r="A97" t="s">
        <v>75</v>
      </c>
    </row>
    <row r="100" spans="1:10" ht="15.75" thickBot="1" x14ac:dyDescent="0.3"/>
    <row r="101" spans="1:10" ht="31.5" x14ac:dyDescent="0.25">
      <c r="A101" s="34" t="s">
        <v>85</v>
      </c>
    </row>
    <row r="102" spans="1:10" ht="47.25" x14ac:dyDescent="0.25">
      <c r="A102" s="35" t="s">
        <v>86</v>
      </c>
    </row>
    <row r="103" spans="1:10" ht="79.5" thickBot="1" x14ac:dyDescent="0.3">
      <c r="A103" s="36" t="s">
        <v>87</v>
      </c>
    </row>
    <row r="104" spans="1:10" ht="15.75" x14ac:dyDescent="0.25">
      <c r="A104" s="37"/>
    </row>
    <row r="105" spans="1:10" ht="15.75" x14ac:dyDescent="0.25">
      <c r="A105" s="37"/>
    </row>
    <row r="106" spans="1:10" ht="21.75" customHeight="1" x14ac:dyDescent="0.25">
      <c r="A106" s="37"/>
    </row>
    <row r="107" spans="1:10" ht="14.25" customHeight="1" x14ac:dyDescent="0.25"/>
    <row r="109" spans="1:10" x14ac:dyDescent="0.25">
      <c r="A109" t="s">
        <v>80</v>
      </c>
      <c r="B109" s="22" t="s">
        <v>84</v>
      </c>
    </row>
    <row r="110" spans="1:10" ht="15.75" x14ac:dyDescent="0.25">
      <c r="A110" s="30" t="s">
        <v>99</v>
      </c>
      <c r="B110" s="33" t="s">
        <v>90</v>
      </c>
      <c r="C110" s="33"/>
      <c r="D110" s="33"/>
      <c r="E110" s="33"/>
      <c r="F110" s="33"/>
      <c r="G110" s="31"/>
      <c r="H110" s="31"/>
    </row>
    <row r="111" spans="1:10" x14ac:dyDescent="0.25">
      <c r="A111" t="s">
        <v>88</v>
      </c>
      <c r="B111" s="22" t="s">
        <v>89</v>
      </c>
      <c r="I111" s="19"/>
      <c r="J111" s="9"/>
    </row>
  </sheetData>
  <mergeCells count="10">
    <mergeCell ref="A2:G2"/>
    <mergeCell ref="A3:G3"/>
    <mergeCell ref="A4:G4"/>
    <mergeCell ref="A5:G5"/>
    <mergeCell ref="A6:G6"/>
    <mergeCell ref="A65:G65"/>
    <mergeCell ref="A66:G66"/>
    <mergeCell ref="A67:G67"/>
    <mergeCell ref="A68:G68"/>
    <mergeCell ref="A69:G69"/>
  </mergeCells>
  <pageMargins left="0.25" right="0.25" top="0.75" bottom="0.75" header="0.3" footer="0.3"/>
  <pageSetup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 </vt:lpstr>
      <vt:lpstr>'Plantilla Ejecución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2025-06-06T18:27:35Z</cp:lastPrinted>
  <dcterms:created xsi:type="dcterms:W3CDTF">2018-04-17T18:57:16Z</dcterms:created>
  <dcterms:modified xsi:type="dcterms:W3CDTF">2025-06-09T17:03:09Z</dcterms:modified>
</cp:coreProperties>
</file>